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worldwildlife365-my.sharepoint.com/personal/cdoherty_wwfcanada_org/Documents/Desktop/"/>
    </mc:Choice>
  </mc:AlternateContent>
  <xr:revisionPtr revIDLastSave="0" documentId="8_{75D9143E-D6EB-4AD5-BF28-F51A37BC7F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ple Allocation Calculator" sheetId="1" r:id="rId1"/>
    <sheet name="Sample Allocation Visualiz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  <c r="B14" i="1"/>
  <c r="B17" i="1" s="1"/>
  <c r="B13" i="1"/>
</calcChain>
</file>

<file path=xl/sharedStrings.xml><?xml version="1.0" encoding="utf-8"?>
<sst xmlns="http://schemas.openxmlformats.org/spreadsheetml/2006/main" count="29" uniqueCount="28">
  <si>
    <t xml:space="preserve"> </t>
  </si>
  <si>
    <t>Part 1 - For total study area</t>
  </si>
  <si>
    <t>User inputs:</t>
  </si>
  <si>
    <r>
      <rPr>
        <sz val="14"/>
        <color theme="1"/>
        <rFont val="Arial"/>
      </rPr>
      <t xml:space="preserve">a) </t>
    </r>
    <r>
      <rPr>
        <b/>
        <sz val="14"/>
        <color theme="1"/>
        <rFont val="Arial"/>
      </rPr>
      <t xml:space="preserve">Size </t>
    </r>
    <r>
      <rPr>
        <sz val="14"/>
        <color theme="1"/>
        <rFont val="Arial"/>
      </rPr>
      <t>of total study area (m^2)</t>
    </r>
  </si>
  <si>
    <r>
      <rPr>
        <sz val="14"/>
        <color theme="1"/>
        <rFont val="Arial"/>
      </rPr>
      <t xml:space="preserve">b) Allowable </t>
    </r>
    <r>
      <rPr>
        <b/>
        <sz val="14"/>
        <color theme="1"/>
        <rFont val="Arial"/>
      </rPr>
      <t xml:space="preserve">error </t>
    </r>
    <r>
      <rPr>
        <sz val="14"/>
        <color theme="1"/>
        <rFont val="Arial"/>
      </rPr>
      <t>(acceptable range)</t>
    </r>
  </si>
  <si>
    <t>c) Alpha value (probability)</t>
  </si>
  <si>
    <t>Default Values - Can be updated by user:</t>
  </si>
  <si>
    <t>Forest Carbon Mean Value (from wwf-canada carbon map)</t>
  </si>
  <si>
    <t>Forest Carbon SD Value (from wwf-canada carbon map)</t>
  </si>
  <si>
    <t>Soil Carbon Mean Value (wwf-canada carbon map)</t>
  </si>
  <si>
    <t>Soil Carbon SD Value (wwf-canada carbon map)</t>
  </si>
  <si>
    <t>Z-statistic (soils)</t>
  </si>
  <si>
    <t>Z-statistic (forests)</t>
  </si>
  <si>
    <t>Output:</t>
  </si>
  <si>
    <t>Number of plots (n)</t>
  </si>
  <si>
    <t>Strata size</t>
  </si>
  <si>
    <t>Total number of strata</t>
  </si>
  <si>
    <t>Plot size</t>
  </si>
  <si>
    <t>Estimated Mean</t>
  </si>
  <si>
    <t>Estiamted Standard Deviation</t>
  </si>
  <si>
    <t>Estimated Cost</t>
  </si>
  <si>
    <t>Desired level of precision</t>
  </si>
  <si>
    <t>Allowable error</t>
  </si>
  <si>
    <t>n (95%)</t>
  </si>
  <si>
    <t>e</t>
  </si>
  <si>
    <t>n(90%)</t>
  </si>
  <si>
    <t>n(85%)</t>
  </si>
  <si>
    <t>n(80%)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</si>
</sst>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Aptos Narrow"/>
      <scheme val="minor"/>
    </font>
    <font>
      <b/>
      <sz val="14"/>
      <color theme="1"/>
      <name val="Arial"/>
    </font>
    <font>
      <b/>
      <sz val="14"/>
      <color theme="1"/>
      <name val="Aptos Narrow"/>
      <scheme val="minor"/>
    </font>
    <font>
      <sz val="9"/>
      <color rgb="FF000000"/>
      <name val="&quot;Google Sans Mono&quot;"/>
    </font>
    <font>
      <b/>
      <sz val="18"/>
      <color theme="1"/>
      <name val="Arial"/>
    </font>
    <font>
      <b/>
      <sz val="11"/>
      <color theme="1"/>
      <name val="Aptos Narrow"/>
      <scheme val="minor"/>
    </font>
    <font>
      <sz val="14"/>
      <color theme="1"/>
      <name val="Arial"/>
    </font>
    <font>
      <sz val="11"/>
      <color rgb="FF000000"/>
      <name val="Monospace"/>
    </font>
    <font>
      <sz val="11"/>
      <color theme="1"/>
      <name val="Aptos Narrow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2"/>
      <color theme="1"/>
      <name val="Aptos Narrow"/>
      <scheme val="minor"/>
    </font>
    <font>
      <b/>
      <sz val="15"/>
      <color theme="1"/>
      <name val="Arial"/>
    </font>
    <font>
      <b/>
      <sz val="15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9EE27E"/>
        <bgColor rgb="FF9EE27E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7" fillId="0" borderId="0" xfId="0" applyFont="1"/>
    <xf numFmtId="0" fontId="8" fillId="4" borderId="0" xfId="0" applyFont="1" applyFill="1"/>
    <xf numFmtId="0" fontId="9" fillId="4" borderId="0" xfId="0" applyFont="1" applyFill="1"/>
    <xf numFmtId="0" fontId="10" fillId="5" borderId="0" xfId="0" applyFont="1" applyFill="1"/>
    <xf numFmtId="0" fontId="8" fillId="5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6" borderId="0" xfId="0" applyFont="1" applyFill="1"/>
    <xf numFmtId="0" fontId="14" fillId="6" borderId="0" xfId="0" applyFont="1" applyFill="1"/>
    <xf numFmtId="0" fontId="8" fillId="0" borderId="1" xfId="0" applyFont="1" applyBorder="1"/>
    <xf numFmtId="0" fontId="8" fillId="0" borderId="0" xfId="0" applyFont="1"/>
    <xf numFmtId="0" fontId="10" fillId="0" borderId="0" xfId="0" applyFont="1"/>
    <xf numFmtId="9" fontId="10" fillId="0" borderId="0" xfId="0" applyNumberFormat="1" applyFont="1"/>
    <xf numFmtId="11" fontId="8" fillId="0" borderId="0" xfId="0" applyNumberFormat="1" applyFont="1"/>
  </cellXfs>
  <cellStyles count="1">
    <cellStyle name="Normal" xfId="0" builtinId="0"/>
  </cellStyles>
  <dxfs count="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Sample Allocation Calculator-style" pivot="0" count="2" xr9:uid="{00000000-0011-0000-FFFF-FFFF00000000}">
      <tableStyleElement type="firstRowStripe" dxfId="7"/>
      <tableStyleElement type="secondRowStripe" dxfId="6"/>
    </tableStyle>
    <tableStyle name="Sample Allocation Calculator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Sample Allocation Calculator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CA" b="0">
                <a:solidFill>
                  <a:srgbClr val="757575"/>
                </a:solidFill>
                <a:latin typeface="+mn-lt"/>
              </a:rPr>
              <a:t>Sample allocation - Minimum sample # (y-axis) vs size of study area (x-axis; km^2) with varying levels of desired precision as each series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95%</c:v>
          </c:tx>
          <c:spPr>
            <a:ln cmpd="sng">
              <a:solidFill>
                <a:srgbClr val="156082"/>
              </a:solidFill>
            </a:ln>
          </c:spPr>
          <c:marker>
            <c:symbol val="none"/>
          </c:marker>
          <c:cat>
            <c:numRef>
              <c:f>'Sample Allocation Visualization'!$A$2:$A$37</c:f>
              <c:numCache>
                <c:formatCode>General</c:formatCode>
                <c:ptCount val="30"/>
                <c:pt idx="0">
                  <c:v>280000</c:v>
                </c:pt>
                <c:pt idx="1">
                  <c:v>270000</c:v>
                </c:pt>
                <c:pt idx="2">
                  <c:v>260000</c:v>
                </c:pt>
                <c:pt idx="3">
                  <c:v>250000</c:v>
                </c:pt>
                <c:pt idx="4">
                  <c:v>240000</c:v>
                </c:pt>
                <c:pt idx="5">
                  <c:v>230000</c:v>
                </c:pt>
                <c:pt idx="6">
                  <c:v>220000</c:v>
                </c:pt>
                <c:pt idx="7">
                  <c:v>210000</c:v>
                </c:pt>
                <c:pt idx="8">
                  <c:v>200000</c:v>
                </c:pt>
                <c:pt idx="9">
                  <c:v>190000</c:v>
                </c:pt>
                <c:pt idx="10">
                  <c:v>180000</c:v>
                </c:pt>
                <c:pt idx="11">
                  <c:v>170000</c:v>
                </c:pt>
                <c:pt idx="12">
                  <c:v>160000</c:v>
                </c:pt>
                <c:pt idx="13">
                  <c:v>150000</c:v>
                </c:pt>
                <c:pt idx="14">
                  <c:v>140000</c:v>
                </c:pt>
                <c:pt idx="15">
                  <c:v>130000</c:v>
                </c:pt>
                <c:pt idx="16">
                  <c:v>120000</c:v>
                </c:pt>
                <c:pt idx="17">
                  <c:v>110000</c:v>
                </c:pt>
                <c:pt idx="18">
                  <c:v>100000</c:v>
                </c:pt>
                <c:pt idx="19">
                  <c:v>90000</c:v>
                </c:pt>
                <c:pt idx="20">
                  <c:v>80000</c:v>
                </c:pt>
                <c:pt idx="21">
                  <c:v>70000</c:v>
                </c:pt>
                <c:pt idx="22">
                  <c:v>60000</c:v>
                </c:pt>
                <c:pt idx="23">
                  <c:v>50000</c:v>
                </c:pt>
                <c:pt idx="24">
                  <c:v>40000</c:v>
                </c:pt>
                <c:pt idx="25">
                  <c:v>30000</c:v>
                </c:pt>
                <c:pt idx="26">
                  <c:v>20000</c:v>
                </c:pt>
                <c:pt idx="27">
                  <c:v>10000</c:v>
                </c:pt>
                <c:pt idx="28">
                  <c:v>5000</c:v>
                </c:pt>
                <c:pt idx="29">
                  <c:v>1000</c:v>
                </c:pt>
              </c:numCache>
            </c:numRef>
          </c:cat>
          <c:val>
            <c:numRef>
              <c:f>'Sample Allocation Visualization'!$L$2:$L$37</c:f>
              <c:numCache>
                <c:formatCode>General</c:formatCode>
                <c:ptCount val="30"/>
                <c:pt idx="0">
                  <c:v>105.47480133044601</c:v>
                </c:pt>
                <c:pt idx="1">
                  <c:v>104.88944717160551</c:v>
                </c:pt>
                <c:pt idx="2">
                  <c:v>104.26628857517898</c:v>
                </c:pt>
                <c:pt idx="3">
                  <c:v>103.60154099547024</c:v>
                </c:pt>
                <c:pt idx="4">
                  <c:v>102.89089729452891</c:v>
                </c:pt>
                <c:pt idx="5">
                  <c:v>102.12943431360792</c:v>
                </c:pt>
                <c:pt idx="6">
                  <c:v>101.31149865768904</c:v>
                </c:pt>
                <c:pt idx="7">
                  <c:v>100.43056608958722</c:v>
                </c:pt>
                <c:pt idx="8">
                  <c:v>99.479067134691874</c:v>
                </c:pt>
                <c:pt idx="9">
                  <c:v>98.448169027744669</c:v>
                </c:pt>
                <c:pt idx="10">
                  <c:v>97.327500695635678</c:v>
                </c:pt>
                <c:pt idx="11">
                  <c:v>96.104802624486837</c:v>
                </c:pt>
                <c:pt idx="12">
                  <c:v>94.765476533622248</c:v>
                </c:pt>
                <c:pt idx="13">
                  <c:v>93.291999731730229</c:v>
                </c:pt>
                <c:pt idx="14">
                  <c:v>91.66315421582317</c:v>
                </c:pt>
                <c:pt idx="15">
                  <c:v>89.852998338147628</c:v>
                </c:pt>
                <c:pt idx="16">
                  <c:v>87.829474836475256</c:v>
                </c:pt>
                <c:pt idx="17">
                  <c:v>85.552495812782396</c:v>
                </c:pt>
                <c:pt idx="18">
                  <c:v>82.971260039294052</c:v>
                </c:pt>
                <c:pt idx="19">
                  <c:v>80.020417862013147</c:v>
                </c:pt>
                <c:pt idx="20">
                  <c:v>76.614461621339402</c:v>
                </c:pt>
                <c:pt idx="21">
                  <c:v>72.639303662312898</c:v>
                </c:pt>
                <c:pt idx="22">
                  <c:v>67.939246912711639</c:v>
                </c:pt>
                <c:pt idx="23">
                  <c:v>62.296112305235134</c:v>
                </c:pt>
                <c:pt idx="24">
                  <c:v>55.39440069204899</c:v>
                </c:pt>
                <c:pt idx="25">
                  <c:v>46.760219562419465</c:v>
                </c:pt>
                <c:pt idx="26">
                  <c:v>35.647616931723419</c:v>
                </c:pt>
                <c:pt idx="27">
                  <c:v>20.81062976926783</c:v>
                </c:pt>
                <c:pt idx="28">
                  <c:v>11.356878236603444</c:v>
                </c:pt>
                <c:pt idx="29">
                  <c:v>2.4506658535274073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B1-47A7-B93A-660A8912612C}"/>
            </c:ext>
          </c:extLst>
        </c:ser>
        <c:ser>
          <c:idx val="1"/>
          <c:order val="1"/>
          <c:tx>
            <c:v>90%</c:v>
          </c:tx>
          <c:spPr>
            <a:ln cmpd="sng">
              <a:solidFill>
                <a:srgbClr val="E97132"/>
              </a:solidFill>
            </a:ln>
          </c:spPr>
          <c:marker>
            <c:symbol val="none"/>
          </c:marker>
          <c:cat>
            <c:numRef>
              <c:f>'Sample Allocation Visualization'!$A$2:$A$37</c:f>
              <c:numCache>
                <c:formatCode>General</c:formatCode>
                <c:ptCount val="30"/>
                <c:pt idx="0">
                  <c:v>280000</c:v>
                </c:pt>
                <c:pt idx="1">
                  <c:v>270000</c:v>
                </c:pt>
                <c:pt idx="2">
                  <c:v>260000</c:v>
                </c:pt>
                <c:pt idx="3">
                  <c:v>250000</c:v>
                </c:pt>
                <c:pt idx="4">
                  <c:v>240000</c:v>
                </c:pt>
                <c:pt idx="5">
                  <c:v>230000</c:v>
                </c:pt>
                <c:pt idx="6">
                  <c:v>220000</c:v>
                </c:pt>
                <c:pt idx="7">
                  <c:v>210000</c:v>
                </c:pt>
                <c:pt idx="8">
                  <c:v>200000</c:v>
                </c:pt>
                <c:pt idx="9">
                  <c:v>190000</c:v>
                </c:pt>
                <c:pt idx="10">
                  <c:v>180000</c:v>
                </c:pt>
                <c:pt idx="11">
                  <c:v>170000</c:v>
                </c:pt>
                <c:pt idx="12">
                  <c:v>160000</c:v>
                </c:pt>
                <c:pt idx="13">
                  <c:v>150000</c:v>
                </c:pt>
                <c:pt idx="14">
                  <c:v>140000</c:v>
                </c:pt>
                <c:pt idx="15">
                  <c:v>130000</c:v>
                </c:pt>
                <c:pt idx="16">
                  <c:v>120000</c:v>
                </c:pt>
                <c:pt idx="17">
                  <c:v>110000</c:v>
                </c:pt>
                <c:pt idx="18">
                  <c:v>100000</c:v>
                </c:pt>
                <c:pt idx="19">
                  <c:v>90000</c:v>
                </c:pt>
                <c:pt idx="20">
                  <c:v>80000</c:v>
                </c:pt>
                <c:pt idx="21">
                  <c:v>70000</c:v>
                </c:pt>
                <c:pt idx="22">
                  <c:v>60000</c:v>
                </c:pt>
                <c:pt idx="23">
                  <c:v>50000</c:v>
                </c:pt>
                <c:pt idx="24">
                  <c:v>40000</c:v>
                </c:pt>
                <c:pt idx="25">
                  <c:v>30000</c:v>
                </c:pt>
                <c:pt idx="26">
                  <c:v>20000</c:v>
                </c:pt>
                <c:pt idx="27">
                  <c:v>10000</c:v>
                </c:pt>
                <c:pt idx="28">
                  <c:v>5000</c:v>
                </c:pt>
                <c:pt idx="29">
                  <c:v>1000</c:v>
                </c:pt>
              </c:numCache>
            </c:numRef>
          </c:cat>
          <c:val>
            <c:numRef>
              <c:f>'Sample Allocation Visualization'!$N$2:$N$37</c:f>
              <c:numCache>
                <c:formatCode>General</c:formatCode>
                <c:ptCount val="30"/>
                <c:pt idx="0">
                  <c:v>29.72825190019088</c:v>
                </c:pt>
                <c:pt idx="1">
                  <c:v>29.681565072504778</c:v>
                </c:pt>
                <c:pt idx="2">
                  <c:v>29.631450666171975</c:v>
                </c:pt>
                <c:pt idx="3">
                  <c:v>29.577516836573775</c:v>
                </c:pt>
                <c:pt idx="4">
                  <c:v>29.519309644705746</c:v>
                </c:pt>
                <c:pt idx="5">
                  <c:v>29.456300249918446</c:v>
                </c:pt>
                <c:pt idx="6">
                  <c:v>29.387868796402863</c:v>
                </c:pt>
                <c:pt idx="7">
                  <c:v>29.313283952870517</c:v>
                </c:pt>
                <c:pt idx="8">
                  <c:v>29.2316766729911</c:v>
                </c:pt>
                <c:pt idx="9">
                  <c:v>29.142006178022861</c:v>
                </c:pt>
                <c:pt idx="10">
                  <c:v>29.043015332147093</c:v>
                </c:pt>
                <c:pt idx="11">
                  <c:v>28.933171340141946</c:v>
                </c:pt>
                <c:pt idx="12">
                  <c:v>28.810585808435281</c:v>
                </c:pt>
                <c:pt idx="13">
                  <c:v>28.672905275465951</c:v>
                </c:pt>
                <c:pt idx="14">
                  <c:v>28.517158649052675</c:v>
                </c:pt>
                <c:pt idx="15">
                  <c:v>28.339540370200314</c:v>
                </c:pt>
                <c:pt idx="16">
                  <c:v>28.135095326654373</c:v>
                </c:pt>
                <c:pt idx="17">
                  <c:v>27.897249335921764</c:v>
                </c:pt>
                <c:pt idx="18">
                  <c:v>27.617089038165386</c:v>
                </c:pt>
                <c:pt idx="19">
                  <c:v>27.282219928422258</c:v>
                </c:pt>
                <c:pt idx="20">
                  <c:v>26.874883001424767</c:v>
                </c:pt>
                <c:pt idx="21">
                  <c:v>26.368700332611503</c:v>
                </c:pt>
                <c:pt idx="22">
                  <c:v>25.722724323632228</c:v>
                </c:pt>
                <c:pt idx="23">
                  <c:v>24.869766783672969</c:v>
                </c:pt>
                <c:pt idx="24">
                  <c:v>23.691369133405562</c:v>
                </c:pt>
                <c:pt idx="25">
                  <c:v>21.957368709118814</c:v>
                </c:pt>
                <c:pt idx="26">
                  <c:v>19.15361540533485</c:v>
                </c:pt>
                <c:pt idx="27">
                  <c:v>13.848600173012247</c:v>
                </c:pt>
                <c:pt idx="28">
                  <c:v>8.9119042329308549</c:v>
                </c:pt>
                <c:pt idx="29">
                  <c:v>2.3136929719617632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B1-47A7-B93A-660A8912612C}"/>
            </c:ext>
          </c:extLst>
        </c:ser>
        <c:ser>
          <c:idx val="2"/>
          <c:order val="2"/>
          <c:tx>
            <c:v>85%</c:v>
          </c:tx>
          <c:spPr>
            <a:ln cmpd="sng">
              <a:solidFill>
                <a:srgbClr val="196B24"/>
              </a:solidFill>
            </a:ln>
          </c:spPr>
          <c:marker>
            <c:symbol val="none"/>
          </c:marker>
          <c:cat>
            <c:numRef>
              <c:f>'Sample Allocation Visualization'!$A$2:$A$37</c:f>
              <c:numCache>
                <c:formatCode>General</c:formatCode>
                <c:ptCount val="30"/>
                <c:pt idx="0">
                  <c:v>280000</c:v>
                </c:pt>
                <c:pt idx="1">
                  <c:v>270000</c:v>
                </c:pt>
                <c:pt idx="2">
                  <c:v>260000</c:v>
                </c:pt>
                <c:pt idx="3">
                  <c:v>250000</c:v>
                </c:pt>
                <c:pt idx="4">
                  <c:v>240000</c:v>
                </c:pt>
                <c:pt idx="5">
                  <c:v>230000</c:v>
                </c:pt>
                <c:pt idx="6">
                  <c:v>220000</c:v>
                </c:pt>
                <c:pt idx="7">
                  <c:v>210000</c:v>
                </c:pt>
                <c:pt idx="8">
                  <c:v>200000</c:v>
                </c:pt>
                <c:pt idx="9">
                  <c:v>190000</c:v>
                </c:pt>
                <c:pt idx="10">
                  <c:v>180000</c:v>
                </c:pt>
                <c:pt idx="11">
                  <c:v>170000</c:v>
                </c:pt>
                <c:pt idx="12">
                  <c:v>160000</c:v>
                </c:pt>
                <c:pt idx="13">
                  <c:v>150000</c:v>
                </c:pt>
                <c:pt idx="14">
                  <c:v>140000</c:v>
                </c:pt>
                <c:pt idx="15">
                  <c:v>130000</c:v>
                </c:pt>
                <c:pt idx="16">
                  <c:v>120000</c:v>
                </c:pt>
                <c:pt idx="17">
                  <c:v>110000</c:v>
                </c:pt>
                <c:pt idx="18">
                  <c:v>100000</c:v>
                </c:pt>
                <c:pt idx="19">
                  <c:v>90000</c:v>
                </c:pt>
                <c:pt idx="20">
                  <c:v>80000</c:v>
                </c:pt>
                <c:pt idx="21">
                  <c:v>70000</c:v>
                </c:pt>
                <c:pt idx="22">
                  <c:v>60000</c:v>
                </c:pt>
                <c:pt idx="23">
                  <c:v>50000</c:v>
                </c:pt>
                <c:pt idx="24">
                  <c:v>40000</c:v>
                </c:pt>
                <c:pt idx="25">
                  <c:v>30000</c:v>
                </c:pt>
                <c:pt idx="26">
                  <c:v>20000</c:v>
                </c:pt>
                <c:pt idx="27">
                  <c:v>10000</c:v>
                </c:pt>
                <c:pt idx="28">
                  <c:v>5000</c:v>
                </c:pt>
                <c:pt idx="29">
                  <c:v>1000</c:v>
                </c:pt>
              </c:numCache>
            </c:numRef>
          </c:cat>
          <c:val>
            <c:numRef>
              <c:f>'Sample Allocation Visualization'!$O$2:$O$37</c:f>
              <c:numCache>
                <c:formatCode>General</c:formatCode>
                <c:ptCount val="30"/>
                <c:pt idx="0">
                  <c:v>13.531824241123919</c:v>
                </c:pt>
                <c:pt idx="1">
                  <c:v>13.522142798810854</c:v>
                </c:pt>
                <c:pt idx="2">
                  <c:v>13.511732111000928</c:v>
                </c:pt>
                <c:pt idx="3">
                  <c:v>13.500506558509764</c:v>
                </c:pt>
                <c:pt idx="4">
                  <c:v>13.488366573084196</c:v>
                </c:pt>
                <c:pt idx="5">
                  <c:v>13.47519567606081</c:v>
                </c:pt>
                <c:pt idx="6">
                  <c:v>13.460856729152292</c:v>
                </c:pt>
                <c:pt idx="7">
                  <c:v>13.445187141463299</c:v>
                </c:pt>
                <c:pt idx="8">
                  <c:v>13.427992677227154</c:v>
                </c:pt>
                <c:pt idx="9">
                  <c:v>13.409039363292528</c:v>
                </c:pt>
                <c:pt idx="10">
                  <c:v>13.388042779359679</c:v>
                </c:pt>
                <c:pt idx="11">
                  <c:v>13.364653687164239</c:v>
                </c:pt>
                <c:pt idx="12">
                  <c:v>13.338438450308956</c:v>
                </c:pt>
                <c:pt idx="13">
                  <c:v>13.308851899990241</c:v>
                </c:pt>
                <c:pt idx="14">
                  <c:v>13.275199012827457</c:v>
                </c:pt>
                <c:pt idx="15">
                  <c:v>13.236579621897825</c:v>
                </c:pt>
                <c:pt idx="16">
                  <c:v>13.191806698891014</c:v>
                </c:pt>
                <c:pt idx="17">
                  <c:v>13.139282192573859</c:v>
                </c:pt>
                <c:pt idx="18">
                  <c:v>13.076802267059898</c:v>
                </c:pt>
                <c:pt idx="19">
                  <c:v>13.001240201574328</c:v>
                </c:pt>
                <c:pt idx="20">
                  <c:v>12.908006814287598</c:v>
                </c:pt>
                <c:pt idx="21">
                  <c:v>12.79008219420326</c:v>
                </c:pt>
                <c:pt idx="22">
                  <c:v>12.636160732876915</c:v>
                </c:pt>
                <c:pt idx="23">
                  <c:v>12.426791486716784</c:v>
                </c:pt>
                <c:pt idx="24">
                  <c:v>12.12543107929878</c:v>
                </c:pt>
                <c:pt idx="25">
                  <c:v>11.654383019067279</c:v>
                </c:pt>
                <c:pt idx="26">
                  <c:v>10.81416674395952</c:v>
                </c:pt>
                <c:pt idx="27">
                  <c:v>8.8911575402236824</c:v>
                </c:pt>
                <c:pt idx="28">
                  <c:v>6.5586115859802234</c:v>
                </c:pt>
                <c:pt idx="29">
                  <c:v>2.1165306997506472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AB1-47A7-B93A-660A8912612C}"/>
            </c:ext>
          </c:extLst>
        </c:ser>
        <c:ser>
          <c:idx val="3"/>
          <c:order val="3"/>
          <c:tx>
            <c:strRef>
              <c:f>'Sample Allocation Visualization'!$P$1</c:f>
              <c:strCache>
                <c:ptCount val="1"/>
                <c:pt idx="0">
                  <c:v>n(80%)</c:v>
                </c:pt>
              </c:strCache>
            </c:strRef>
          </c:tx>
          <c:spPr>
            <a:ln cmpd="sng">
              <a:solidFill>
                <a:srgbClr val="0F9ED5"/>
              </a:solidFill>
            </a:ln>
          </c:spPr>
          <c:marker>
            <c:symbol val="none"/>
          </c:marker>
          <c:cat>
            <c:numRef>
              <c:f>'Sample Allocation Visualization'!$A$2:$A$37</c:f>
              <c:numCache>
                <c:formatCode>General</c:formatCode>
                <c:ptCount val="30"/>
                <c:pt idx="0">
                  <c:v>280000</c:v>
                </c:pt>
                <c:pt idx="1">
                  <c:v>270000</c:v>
                </c:pt>
                <c:pt idx="2">
                  <c:v>260000</c:v>
                </c:pt>
                <c:pt idx="3">
                  <c:v>250000</c:v>
                </c:pt>
                <c:pt idx="4">
                  <c:v>240000</c:v>
                </c:pt>
                <c:pt idx="5">
                  <c:v>230000</c:v>
                </c:pt>
                <c:pt idx="6">
                  <c:v>220000</c:v>
                </c:pt>
                <c:pt idx="7">
                  <c:v>210000</c:v>
                </c:pt>
                <c:pt idx="8">
                  <c:v>200000</c:v>
                </c:pt>
                <c:pt idx="9">
                  <c:v>190000</c:v>
                </c:pt>
                <c:pt idx="10">
                  <c:v>180000</c:v>
                </c:pt>
                <c:pt idx="11">
                  <c:v>170000</c:v>
                </c:pt>
                <c:pt idx="12">
                  <c:v>160000</c:v>
                </c:pt>
                <c:pt idx="13">
                  <c:v>150000</c:v>
                </c:pt>
                <c:pt idx="14">
                  <c:v>140000</c:v>
                </c:pt>
                <c:pt idx="15">
                  <c:v>130000</c:v>
                </c:pt>
                <c:pt idx="16">
                  <c:v>120000</c:v>
                </c:pt>
                <c:pt idx="17">
                  <c:v>110000</c:v>
                </c:pt>
                <c:pt idx="18">
                  <c:v>100000</c:v>
                </c:pt>
                <c:pt idx="19">
                  <c:v>90000</c:v>
                </c:pt>
                <c:pt idx="20">
                  <c:v>80000</c:v>
                </c:pt>
                <c:pt idx="21">
                  <c:v>70000</c:v>
                </c:pt>
                <c:pt idx="22">
                  <c:v>60000</c:v>
                </c:pt>
                <c:pt idx="23">
                  <c:v>50000</c:v>
                </c:pt>
                <c:pt idx="24">
                  <c:v>40000</c:v>
                </c:pt>
                <c:pt idx="25">
                  <c:v>30000</c:v>
                </c:pt>
                <c:pt idx="26">
                  <c:v>20000</c:v>
                </c:pt>
                <c:pt idx="27">
                  <c:v>10000</c:v>
                </c:pt>
                <c:pt idx="28">
                  <c:v>5000</c:v>
                </c:pt>
                <c:pt idx="29">
                  <c:v>1000</c:v>
                </c:pt>
              </c:numCache>
            </c:numRef>
          </c:cat>
          <c:val>
            <c:numRef>
              <c:f>'Sample Allocation Visualization'!$P$2:$P$37</c:f>
              <c:numCache>
                <c:formatCode>General</c:formatCode>
                <c:ptCount val="30"/>
                <c:pt idx="0">
                  <c:v>7.6765749247922708</c:v>
                </c:pt>
                <c:pt idx="1">
                  <c:v>7.6734582117290637</c:v>
                </c:pt>
                <c:pt idx="2">
                  <c:v>7.6701045805621959</c:v>
                </c:pt>
                <c:pt idx="3">
                  <c:v>7.6664859498544553</c:v>
                </c:pt>
                <c:pt idx="4">
                  <c:v>7.6625696177001945</c:v>
                </c:pt>
                <c:pt idx="5">
                  <c:v>7.6583172706537592</c:v>
                </c:pt>
                <c:pt idx="6">
                  <c:v>7.6536837261269666</c:v>
                </c:pt>
                <c:pt idx="7">
                  <c:v>7.6486153207064049</c:v>
                </c:pt>
                <c:pt idx="8">
                  <c:v>7.643047822356789</c:v>
                </c:pt>
                <c:pt idx="9">
                  <c:v>7.6369036939202237</c:v>
                </c:pt>
                <c:pt idx="10">
                  <c:v>7.630088459915024</c:v>
                </c:pt>
                <c:pt idx="11">
                  <c:v>7.622485814026728</c:v>
                </c:pt>
                <c:pt idx="12">
                  <c:v>7.6139509268313654</c:v>
                </c:pt>
                <c:pt idx="13">
                  <c:v>7.6043011308907884</c:v>
                </c:pt>
                <c:pt idx="14">
                  <c:v>7.593302700355264</c:v>
                </c:pt>
                <c:pt idx="15">
                  <c:v>7.580651671167324</c:v>
                </c:pt>
                <c:pt idx="16">
                  <c:v>7.5659453132230547</c:v>
                </c:pt>
                <c:pt idx="17">
                  <c:v>7.5486384690273116</c:v>
                </c:pt>
                <c:pt idx="18">
                  <c:v>7.5279744843776291</c:v>
                </c:pt>
                <c:pt idx="19">
                  <c:v>7.502871628298788</c:v>
                </c:pt>
                <c:pt idx="20">
                  <c:v>7.4717275103256764</c:v>
                </c:pt>
                <c:pt idx="21">
                  <c:v>7.4320629750477201</c:v>
                </c:pt>
                <c:pt idx="22">
                  <c:v>7.3798274111764366</c:v>
                </c:pt>
                <c:pt idx="23">
                  <c:v>7.3079191682477749</c:v>
                </c:pt>
                <c:pt idx="24">
                  <c:v>7.2026464521088203</c:v>
                </c:pt>
                <c:pt idx="25">
                  <c:v>7.0337738316635932</c:v>
                </c:pt>
                <c:pt idx="26">
                  <c:v>6.7187207503561917</c:v>
                </c:pt>
                <c:pt idx="27">
                  <c:v>5.9228422833513905</c:v>
                </c:pt>
                <c:pt idx="28">
                  <c:v>4.7884038513337126</c:v>
                </c:pt>
                <c:pt idx="29">
                  <c:v>1.8909387561328466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AB1-47A7-B93A-660A8912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358728"/>
        <c:axId val="429885503"/>
      </c:lineChart>
      <c:catAx>
        <c:axId val="116735872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600" b="0">
                    <a:solidFill>
                      <a:srgbClr val="000000"/>
                    </a:solidFill>
                    <a:latin typeface="+mn-lt"/>
                  </a:rPr>
                  <a:t>Study area size (km^2) log-transformed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9885503"/>
        <c:crosses val="autoZero"/>
        <c:auto val="1"/>
        <c:lblAlgn val="ctr"/>
        <c:lblOffset val="100"/>
        <c:noMultiLvlLbl val="1"/>
      </c:catAx>
      <c:valAx>
        <c:axId val="42988550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600" b="0">
                    <a:solidFill>
                      <a:srgbClr val="000000"/>
                    </a:solidFill>
                    <a:latin typeface="+mn-lt"/>
                  </a:rPr>
                  <a:t>Minimum number of plots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1673587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83083" cy="5588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A7" headerRowCount="0">
  <tableColumns count="1">
    <tableColumn id="1" xr3:uid="{00000000-0010-0000-0000-000001000000}" name="Column1"/>
  </tableColumns>
  <tableStyleInfo name="Sample Allocation Calculator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4:B7" headerRowCount="0">
  <tableColumns count="1">
    <tableColumn id="1" xr3:uid="{00000000-0010-0000-0100-000001000000}" name="Column1"/>
  </tableColumns>
  <tableStyleInfo name="Sample Allocation Calculato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6:B17" headerRowCount="0">
  <tableColumns count="2">
    <tableColumn id="1" xr3:uid="{00000000-0010-0000-0200-000001000000}" name="Column1"/>
    <tableColumn id="2" xr3:uid="{00000000-0010-0000-0200-000002000000}" name="Column2"/>
  </tableColumns>
  <tableStyleInfo name="Sample Allocation Calculator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B5" sqref="B5"/>
    </sheetView>
  </sheetViews>
  <sheetFormatPr defaultColWidth="12.6328125" defaultRowHeight="15" customHeight="1"/>
  <cols>
    <col min="1" max="1" width="51" customWidth="1"/>
    <col min="2" max="2" width="20.6328125" customWidth="1"/>
    <col min="3" max="3" width="16.6328125" customWidth="1"/>
    <col min="4" max="4" width="20.26953125" customWidth="1"/>
    <col min="5" max="26" width="8.6328125" customWidth="1"/>
  </cols>
  <sheetData>
    <row r="1" spans="1:26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4" t="s">
        <v>1</v>
      </c>
      <c r="B2" s="5"/>
    </row>
    <row r="3" spans="1:26" ht="14.25" customHeight="1">
      <c r="A3" s="6" t="s">
        <v>2</v>
      </c>
      <c r="B3" s="7"/>
    </row>
    <row r="4" spans="1:26" ht="14.25" customHeight="1">
      <c r="A4" s="8" t="s">
        <v>3</v>
      </c>
      <c r="B4" s="9">
        <v>10000</v>
      </c>
    </row>
    <row r="5" spans="1:26" ht="14.25" customHeight="1">
      <c r="A5" s="8" t="s">
        <v>4</v>
      </c>
      <c r="B5" s="6">
        <v>0.2</v>
      </c>
    </row>
    <row r="6" spans="1:26" ht="14.25" customHeight="1">
      <c r="A6" s="8" t="s">
        <v>5</v>
      </c>
      <c r="B6" s="6">
        <v>0.2</v>
      </c>
    </row>
    <row r="7" spans="1:26" ht="14.25" customHeight="1">
      <c r="A7" s="10"/>
      <c r="B7" s="11"/>
    </row>
    <row r="8" spans="1:26" ht="14.25" customHeight="1">
      <c r="A8" s="12" t="s">
        <v>6</v>
      </c>
      <c r="B8" s="12"/>
    </row>
    <row r="9" spans="1:26" ht="14.25" customHeight="1">
      <c r="A9" s="13" t="s">
        <v>7</v>
      </c>
      <c r="B9" s="12">
        <v>4.1399999999999997</v>
      </c>
    </row>
    <row r="10" spans="1:26" ht="14.25" customHeight="1">
      <c r="A10" s="13" t="s">
        <v>8</v>
      </c>
      <c r="B10" s="13">
        <v>1.8</v>
      </c>
    </row>
    <row r="11" spans="1:26" ht="14.25" customHeight="1">
      <c r="A11" s="13" t="s">
        <v>9</v>
      </c>
      <c r="B11" s="13">
        <v>13.2</v>
      </c>
    </row>
    <row r="12" spans="1:26" ht="14.25" customHeight="1">
      <c r="A12" s="13" t="s">
        <v>10</v>
      </c>
      <c r="B12" s="13">
        <v>10</v>
      </c>
    </row>
    <row r="13" spans="1:26" ht="14.25" customHeight="1">
      <c r="A13" s="13" t="s">
        <v>11</v>
      </c>
      <c r="B13" s="12">
        <f>(_xlfn.NORM.S.INV(1-B5/2))</f>
        <v>1.2815515655446006</v>
      </c>
    </row>
    <row r="14" spans="1:26" ht="14.25" customHeight="1">
      <c r="A14" s="13" t="s">
        <v>12</v>
      </c>
      <c r="B14" s="12">
        <f>(_xlfn.NORM.S.INV(1-B5/2))</f>
        <v>1.2815515655446006</v>
      </c>
    </row>
    <row r="15" spans="1:26" ht="14.25" customHeight="1">
      <c r="A15" s="14"/>
      <c r="B15" s="15"/>
    </row>
    <row r="16" spans="1:26" ht="14.25" customHeight="1">
      <c r="A16" s="16" t="s">
        <v>13</v>
      </c>
      <c r="B16" s="17"/>
      <c r="C16" s="18"/>
    </row>
    <row r="17" spans="1:2" ht="14.25" customHeight="1">
      <c r="A17" s="16" t="s">
        <v>14</v>
      </c>
      <c r="B17" s="17">
        <f>(((B4/400)*B10)^2)/((((B4/400)*(B9*B6/B14))^2)+((B4/400)*(B10^2)))</f>
        <v>5.922842293257478</v>
      </c>
    </row>
    <row r="18" spans="1:2" ht="14.25" customHeight="1"/>
    <row r="19" spans="1:2" ht="14.25" customHeight="1"/>
    <row r="20" spans="1:2" ht="14.25" customHeight="1"/>
    <row r="21" spans="1:2" ht="14.25" customHeight="1"/>
    <row r="22" spans="1:2" ht="14.25" customHeight="1"/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37"/>
  <sheetViews>
    <sheetView zoomScale="60" zoomScaleNormal="60" workbookViewId="0">
      <selection activeCell="W23" sqref="W23"/>
    </sheetView>
  </sheetViews>
  <sheetFormatPr defaultColWidth="12.6328125" defaultRowHeight="15" customHeight="1"/>
  <cols>
    <col min="2" max="11" width="12.6328125" hidden="1"/>
    <col min="13" max="13" width="12.6328125" hidden="1"/>
    <col min="16" max="16" width="12.6328125" customWidth="1"/>
  </cols>
  <sheetData>
    <row r="1" spans="1:17" ht="14.5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>
        <v>1</v>
      </c>
      <c r="J1" s="19">
        <v>2</v>
      </c>
      <c r="K1" s="20" t="s">
        <v>16</v>
      </c>
      <c r="L1" s="20" t="s">
        <v>23</v>
      </c>
      <c r="M1" s="19" t="s">
        <v>24</v>
      </c>
      <c r="N1" s="20" t="s">
        <v>25</v>
      </c>
      <c r="O1" s="20" t="s">
        <v>26</v>
      </c>
      <c r="P1" s="20" t="s">
        <v>27</v>
      </c>
      <c r="Q1" s="21"/>
    </row>
    <row r="2" spans="1:17" ht="14.5">
      <c r="A2" s="19">
        <f t="shared" ref="A2:A19" si="0">A3+10000</f>
        <v>280000</v>
      </c>
      <c r="I2" s="22"/>
      <c r="L2" s="19">
        <v>105.47480133044601</v>
      </c>
      <c r="N2" s="19">
        <v>29.72825190019088</v>
      </c>
      <c r="O2" s="19">
        <v>13.531824241123919</v>
      </c>
      <c r="P2" s="19">
        <v>7.6765749247922708</v>
      </c>
    </row>
    <row r="3" spans="1:17" ht="14.5">
      <c r="A3" s="19">
        <f t="shared" si="0"/>
        <v>270000</v>
      </c>
      <c r="I3" s="22"/>
      <c r="L3" s="19">
        <v>104.88944717160551</v>
      </c>
      <c r="N3" s="19">
        <v>29.681565072504778</v>
      </c>
      <c r="O3" s="19">
        <v>13.522142798810854</v>
      </c>
      <c r="P3" s="19">
        <v>7.6734582117290637</v>
      </c>
    </row>
    <row r="4" spans="1:17" ht="14.5">
      <c r="A4" s="19">
        <f t="shared" si="0"/>
        <v>260000</v>
      </c>
      <c r="I4" s="22"/>
      <c r="L4" s="19">
        <v>104.26628857517898</v>
      </c>
      <c r="N4" s="19">
        <v>29.631450666171975</v>
      </c>
      <c r="O4" s="19">
        <v>13.511732111000928</v>
      </c>
      <c r="P4" s="19">
        <v>7.6701045805621959</v>
      </c>
    </row>
    <row r="5" spans="1:17" ht="14.5">
      <c r="A5" s="19">
        <f t="shared" si="0"/>
        <v>250000</v>
      </c>
      <c r="L5" s="19">
        <v>103.60154099547024</v>
      </c>
      <c r="N5" s="19">
        <v>29.577516836573775</v>
      </c>
      <c r="O5" s="19">
        <v>13.500506558509764</v>
      </c>
      <c r="P5" s="19">
        <v>7.6664859498544553</v>
      </c>
    </row>
    <row r="6" spans="1:17" ht="14.5">
      <c r="A6" s="19">
        <f t="shared" si="0"/>
        <v>240000</v>
      </c>
      <c r="L6" s="19">
        <v>102.89089729452891</v>
      </c>
      <c r="N6" s="19">
        <v>29.519309644705746</v>
      </c>
      <c r="O6" s="19">
        <v>13.488366573084196</v>
      </c>
      <c r="P6" s="19">
        <v>7.6625696177001945</v>
      </c>
    </row>
    <row r="7" spans="1:17" ht="14.5">
      <c r="A7" s="19">
        <f t="shared" si="0"/>
        <v>230000</v>
      </c>
      <c r="L7" s="19">
        <v>102.12943431360792</v>
      </c>
      <c r="N7" s="19">
        <v>29.456300249918446</v>
      </c>
      <c r="O7" s="19">
        <v>13.47519567606081</v>
      </c>
      <c r="P7" s="19">
        <v>7.6583172706537592</v>
      </c>
    </row>
    <row r="8" spans="1:17" ht="14.5">
      <c r="A8" s="19">
        <f t="shared" si="0"/>
        <v>220000</v>
      </c>
      <c r="L8" s="19">
        <v>101.31149865768904</v>
      </c>
      <c r="N8" s="19">
        <v>29.387868796402863</v>
      </c>
      <c r="O8" s="19">
        <v>13.460856729152292</v>
      </c>
      <c r="P8" s="19">
        <v>7.6536837261269666</v>
      </c>
    </row>
    <row r="9" spans="1:17" ht="14.5">
      <c r="A9" s="19">
        <f t="shared" si="0"/>
        <v>210000</v>
      </c>
      <c r="L9" s="19">
        <v>100.43056608958722</v>
      </c>
      <c r="N9" s="19">
        <v>29.313283952870517</v>
      </c>
      <c r="O9" s="19">
        <v>13.445187141463299</v>
      </c>
      <c r="P9" s="19">
        <v>7.6486153207064049</v>
      </c>
    </row>
    <row r="10" spans="1:17" ht="14.5">
      <c r="A10" s="19">
        <f t="shared" si="0"/>
        <v>200000</v>
      </c>
      <c r="L10" s="19">
        <v>99.479067134691874</v>
      </c>
      <c r="N10" s="19">
        <v>29.2316766729911</v>
      </c>
      <c r="O10" s="19">
        <v>13.427992677227154</v>
      </c>
      <c r="P10" s="19">
        <v>7.643047822356789</v>
      </c>
    </row>
    <row r="11" spans="1:17" ht="14.5">
      <c r="A11" s="19">
        <f t="shared" si="0"/>
        <v>190000</v>
      </c>
      <c r="L11" s="19">
        <v>98.448169027744669</v>
      </c>
      <c r="N11" s="19">
        <v>29.142006178022861</v>
      </c>
      <c r="O11" s="19">
        <v>13.409039363292528</v>
      </c>
      <c r="P11" s="19">
        <v>7.6369036939202237</v>
      </c>
    </row>
    <row r="12" spans="1:17" ht="14.5">
      <c r="A12" s="19">
        <f t="shared" si="0"/>
        <v>180000</v>
      </c>
      <c r="L12" s="19">
        <v>97.327500695635678</v>
      </c>
      <c r="N12" s="19">
        <v>29.043015332147093</v>
      </c>
      <c r="O12" s="19">
        <v>13.388042779359679</v>
      </c>
      <c r="P12" s="19">
        <v>7.630088459915024</v>
      </c>
    </row>
    <row r="13" spans="1:17" ht="14.5">
      <c r="A13" s="19">
        <f t="shared" si="0"/>
        <v>170000</v>
      </c>
      <c r="L13" s="19">
        <v>96.104802624486837</v>
      </c>
      <c r="N13" s="19">
        <v>28.933171340141946</v>
      </c>
      <c r="O13" s="19">
        <v>13.364653687164239</v>
      </c>
      <c r="P13" s="19">
        <v>7.622485814026728</v>
      </c>
    </row>
    <row r="14" spans="1:17" ht="14.5">
      <c r="A14" s="19">
        <f t="shared" si="0"/>
        <v>160000</v>
      </c>
      <c r="L14" s="19">
        <v>94.765476533622248</v>
      </c>
      <c r="N14" s="19">
        <v>28.810585808435281</v>
      </c>
      <c r="O14" s="19">
        <v>13.338438450308956</v>
      </c>
      <c r="P14" s="19">
        <v>7.6139509268313654</v>
      </c>
    </row>
    <row r="15" spans="1:17" ht="14.5">
      <c r="A15" s="19">
        <f t="shared" si="0"/>
        <v>150000</v>
      </c>
      <c r="L15" s="19">
        <v>93.291999731730229</v>
      </c>
      <c r="N15" s="19">
        <v>28.672905275465951</v>
      </c>
      <c r="O15" s="19">
        <v>13.308851899990241</v>
      </c>
      <c r="P15" s="19">
        <v>7.6043011308907884</v>
      </c>
    </row>
    <row r="16" spans="1:17" ht="14.5">
      <c r="A16" s="19">
        <f t="shared" si="0"/>
        <v>140000</v>
      </c>
      <c r="L16" s="19">
        <v>91.66315421582317</v>
      </c>
      <c r="N16" s="19">
        <v>28.517158649052675</v>
      </c>
      <c r="O16" s="19">
        <v>13.275199012827457</v>
      </c>
      <c r="P16" s="19">
        <v>7.593302700355264</v>
      </c>
    </row>
    <row r="17" spans="1:16" ht="14.5">
      <c r="A17" s="19">
        <f t="shared" si="0"/>
        <v>130000</v>
      </c>
      <c r="L17" s="19">
        <v>89.852998338147628</v>
      </c>
      <c r="N17" s="19">
        <v>28.339540370200314</v>
      </c>
      <c r="O17" s="19">
        <v>13.236579621897825</v>
      </c>
      <c r="P17" s="19">
        <v>7.580651671167324</v>
      </c>
    </row>
    <row r="18" spans="1:16" ht="14.5">
      <c r="A18" s="19">
        <f t="shared" si="0"/>
        <v>120000</v>
      </c>
      <c r="L18" s="19">
        <v>87.829474836475256</v>
      </c>
      <c r="N18" s="19">
        <v>28.135095326654373</v>
      </c>
      <c r="O18" s="19">
        <v>13.191806698891014</v>
      </c>
      <c r="P18" s="19">
        <v>7.5659453132230547</v>
      </c>
    </row>
    <row r="19" spans="1:16" ht="14.5">
      <c r="A19" s="19">
        <f t="shared" si="0"/>
        <v>110000</v>
      </c>
      <c r="L19" s="19">
        <v>85.552495812782396</v>
      </c>
      <c r="N19" s="19">
        <v>27.897249335921764</v>
      </c>
      <c r="O19" s="19">
        <v>13.139282192573859</v>
      </c>
      <c r="P19" s="19">
        <v>7.5486384690273116</v>
      </c>
    </row>
    <row r="20" spans="1:16" ht="14.5">
      <c r="A20" s="19">
        <v>100000</v>
      </c>
      <c r="B20" s="19">
        <v>1</v>
      </c>
      <c r="C20" s="19">
        <v>0.04</v>
      </c>
      <c r="D20" s="19">
        <v>4.13</v>
      </c>
      <c r="E20" s="19">
        <v>1.8</v>
      </c>
      <c r="F20" s="19">
        <v>1000</v>
      </c>
      <c r="G20" s="19">
        <v>0.1</v>
      </c>
      <c r="H20" s="19">
        <v>90</v>
      </c>
      <c r="I20" s="22">
        <v>202500000000</v>
      </c>
      <c r="J20" s="19">
        <v>3939565414</v>
      </c>
      <c r="K20" s="19">
        <v>810000</v>
      </c>
      <c r="L20" s="19">
        <v>82.971260039294052</v>
      </c>
      <c r="M20" s="19">
        <v>27.617089038165386</v>
      </c>
      <c r="N20" s="19">
        <v>27.617089038165386</v>
      </c>
      <c r="O20" s="19">
        <v>13.076802267059898</v>
      </c>
      <c r="P20" s="19">
        <v>7.5279744843776291</v>
      </c>
    </row>
    <row r="21" spans="1:16" ht="14.5">
      <c r="A21" s="19">
        <v>90000</v>
      </c>
      <c r="B21" s="19">
        <v>1</v>
      </c>
      <c r="C21" s="19">
        <v>0.04</v>
      </c>
      <c r="D21" s="19">
        <v>4.13</v>
      </c>
      <c r="E21" s="19">
        <v>1.8</v>
      </c>
      <c r="F21" s="19">
        <v>1000</v>
      </c>
      <c r="G21" s="19">
        <v>0.1</v>
      </c>
      <c r="H21" s="19">
        <v>90</v>
      </c>
      <c r="I21" s="22">
        <v>164025000000</v>
      </c>
      <c r="J21" s="19">
        <v>3191047986</v>
      </c>
      <c r="K21" s="19">
        <v>729000</v>
      </c>
      <c r="L21" s="19">
        <v>80.020417862013147</v>
      </c>
      <c r="M21" s="19">
        <v>27.282219928422258</v>
      </c>
      <c r="N21" s="19">
        <v>27.282219928422258</v>
      </c>
      <c r="O21" s="19">
        <v>13.001240201574328</v>
      </c>
      <c r="P21" s="19">
        <v>7.502871628298788</v>
      </c>
    </row>
    <row r="22" spans="1:16" ht="14.5">
      <c r="A22" s="19">
        <v>80000</v>
      </c>
      <c r="B22" s="19">
        <v>1</v>
      </c>
      <c r="C22" s="19">
        <v>0.04</v>
      </c>
      <c r="D22" s="19">
        <v>4.13</v>
      </c>
      <c r="E22" s="19">
        <v>1.8</v>
      </c>
      <c r="F22" s="19">
        <v>1000</v>
      </c>
      <c r="G22" s="19">
        <v>0.1</v>
      </c>
      <c r="H22" s="19">
        <v>90</v>
      </c>
      <c r="I22" s="22">
        <v>129600000000</v>
      </c>
      <c r="J22" s="19">
        <v>2521321865</v>
      </c>
      <c r="K22" s="19">
        <v>648000</v>
      </c>
      <c r="L22" s="19">
        <v>76.614461621339402</v>
      </c>
      <c r="M22" s="19">
        <v>26.874883001424767</v>
      </c>
      <c r="N22" s="19">
        <v>26.874883001424767</v>
      </c>
      <c r="O22" s="19">
        <v>12.908006814287598</v>
      </c>
      <c r="P22" s="19">
        <v>7.4717275103256764</v>
      </c>
    </row>
    <row r="23" spans="1:16" ht="14.5">
      <c r="A23" s="19">
        <v>70000</v>
      </c>
      <c r="B23" s="19">
        <v>1</v>
      </c>
      <c r="C23" s="19">
        <v>0.04</v>
      </c>
      <c r="D23" s="19">
        <v>4.13</v>
      </c>
      <c r="E23" s="19">
        <v>1.8</v>
      </c>
      <c r="F23" s="19">
        <v>1000</v>
      </c>
      <c r="G23" s="19">
        <v>0.1</v>
      </c>
      <c r="H23" s="19">
        <v>90</v>
      </c>
      <c r="I23" s="19">
        <v>99225000000</v>
      </c>
      <c r="J23" s="19">
        <v>1930387053</v>
      </c>
      <c r="K23" s="19">
        <v>567000</v>
      </c>
      <c r="L23" s="19">
        <v>72.639303662312898</v>
      </c>
      <c r="M23" s="19">
        <v>26.368700332611503</v>
      </c>
      <c r="N23" s="19">
        <v>26.368700332611503</v>
      </c>
      <c r="O23" s="19">
        <v>12.79008219420326</v>
      </c>
      <c r="P23" s="19">
        <v>7.4320629750477201</v>
      </c>
    </row>
    <row r="24" spans="1:16" ht="14.5">
      <c r="A24" s="19">
        <v>60000</v>
      </c>
      <c r="B24" s="19">
        <v>1</v>
      </c>
      <c r="C24" s="19">
        <v>0.04</v>
      </c>
      <c r="D24" s="19">
        <v>4.13</v>
      </c>
      <c r="E24" s="19">
        <v>1.8</v>
      </c>
      <c r="F24" s="19">
        <v>1000</v>
      </c>
      <c r="G24" s="19">
        <v>0.1</v>
      </c>
      <c r="H24" s="19">
        <v>90</v>
      </c>
      <c r="I24" s="19">
        <v>72900000000</v>
      </c>
      <c r="J24" s="19">
        <v>1418243549</v>
      </c>
      <c r="K24" s="19">
        <v>486000</v>
      </c>
      <c r="L24" s="19">
        <v>67.939246912711639</v>
      </c>
      <c r="M24" s="19">
        <v>25.722724323632228</v>
      </c>
      <c r="N24" s="19">
        <v>25.722724323632228</v>
      </c>
      <c r="O24" s="19">
        <v>12.636160732876915</v>
      </c>
      <c r="P24" s="19">
        <v>7.3798274111764366</v>
      </c>
    </row>
    <row r="25" spans="1:16" ht="14.5">
      <c r="A25" s="19">
        <v>50000</v>
      </c>
      <c r="B25" s="19">
        <v>1</v>
      </c>
      <c r="C25" s="19">
        <v>0.04</v>
      </c>
      <c r="D25" s="19">
        <v>4.13</v>
      </c>
      <c r="E25" s="19">
        <v>1.8</v>
      </c>
      <c r="F25" s="19">
        <v>1000</v>
      </c>
      <c r="G25" s="19">
        <v>0.1</v>
      </c>
      <c r="H25" s="19">
        <v>90</v>
      </c>
      <c r="I25" s="19">
        <v>50625000000</v>
      </c>
      <c r="J25" s="19">
        <v>984891353.60000002</v>
      </c>
      <c r="K25" s="19">
        <v>405000</v>
      </c>
      <c r="L25" s="19">
        <v>62.296112305235134</v>
      </c>
      <c r="M25" s="19">
        <v>24.869766783672969</v>
      </c>
      <c r="N25" s="19">
        <v>24.869766783672969</v>
      </c>
      <c r="O25" s="19">
        <v>12.426791486716784</v>
      </c>
      <c r="P25" s="19">
        <v>7.3079191682477749</v>
      </c>
    </row>
    <row r="26" spans="1:16" ht="14.5">
      <c r="A26" s="19">
        <v>40000</v>
      </c>
      <c r="B26" s="19">
        <v>1</v>
      </c>
      <c r="C26" s="19">
        <v>0.04</v>
      </c>
      <c r="D26" s="19">
        <v>4.13</v>
      </c>
      <c r="E26" s="19">
        <v>1.8</v>
      </c>
      <c r="F26" s="19">
        <v>1000</v>
      </c>
      <c r="G26" s="19">
        <v>0.1</v>
      </c>
      <c r="H26" s="19">
        <v>90</v>
      </c>
      <c r="I26" s="19">
        <v>32400000000</v>
      </c>
      <c r="J26" s="19">
        <v>630330466.29999995</v>
      </c>
      <c r="K26" s="19">
        <v>324000</v>
      </c>
      <c r="L26" s="19">
        <v>55.39440069204899</v>
      </c>
      <c r="M26" s="19">
        <v>23.691369133405562</v>
      </c>
      <c r="N26" s="19">
        <v>23.691369133405562</v>
      </c>
      <c r="O26" s="19">
        <v>12.12543107929878</v>
      </c>
      <c r="P26" s="19">
        <v>7.2026464521088203</v>
      </c>
    </row>
    <row r="27" spans="1:16" ht="14.5">
      <c r="A27" s="19">
        <v>30000</v>
      </c>
      <c r="B27" s="19">
        <v>1</v>
      </c>
      <c r="C27" s="19">
        <v>0.04</v>
      </c>
      <c r="D27" s="19">
        <v>4.13</v>
      </c>
      <c r="E27" s="19">
        <v>1.8</v>
      </c>
      <c r="F27" s="19">
        <v>1000</v>
      </c>
      <c r="G27" s="19">
        <v>0.1</v>
      </c>
      <c r="H27" s="19">
        <v>90</v>
      </c>
      <c r="I27" s="19">
        <v>18225000000</v>
      </c>
      <c r="J27" s="19">
        <v>354560887.30000001</v>
      </c>
      <c r="K27" s="19">
        <v>243000</v>
      </c>
      <c r="L27" s="19">
        <v>46.760219562419465</v>
      </c>
      <c r="M27" s="19">
        <v>21.957368709118814</v>
      </c>
      <c r="N27" s="19">
        <v>21.957368709118814</v>
      </c>
      <c r="O27" s="19">
        <v>11.654383019067279</v>
      </c>
      <c r="P27" s="19">
        <v>7.0337738316635932</v>
      </c>
    </row>
    <row r="28" spans="1:16" ht="14.5">
      <c r="A28" s="19">
        <v>20000</v>
      </c>
      <c r="B28" s="19">
        <v>1</v>
      </c>
      <c r="C28" s="19">
        <v>0.04</v>
      </c>
      <c r="D28" s="19">
        <v>4.13</v>
      </c>
      <c r="E28" s="19">
        <v>1.8</v>
      </c>
      <c r="F28" s="19">
        <v>1000</v>
      </c>
      <c r="G28" s="19">
        <v>0.1</v>
      </c>
      <c r="H28" s="19">
        <v>90</v>
      </c>
      <c r="I28" s="19">
        <v>8100000000</v>
      </c>
      <c r="J28" s="19">
        <v>157582616.59999999</v>
      </c>
      <c r="K28" s="19">
        <v>162000</v>
      </c>
      <c r="L28" s="19">
        <v>35.647616931723419</v>
      </c>
      <c r="M28" s="19">
        <v>19.15361540533485</v>
      </c>
      <c r="N28" s="19">
        <v>19.15361540533485</v>
      </c>
      <c r="O28" s="19">
        <v>10.81416674395952</v>
      </c>
      <c r="P28" s="19">
        <v>6.7187207503561917</v>
      </c>
    </row>
    <row r="29" spans="1:16" ht="14.5">
      <c r="A29" s="19">
        <v>10000</v>
      </c>
      <c r="B29" s="19">
        <v>1</v>
      </c>
      <c r="C29" s="19">
        <v>0.04</v>
      </c>
      <c r="D29" s="19">
        <v>4.13</v>
      </c>
      <c r="E29" s="19">
        <v>1.8</v>
      </c>
      <c r="F29" s="19">
        <v>1000</v>
      </c>
      <c r="G29" s="19">
        <v>0.1</v>
      </c>
      <c r="H29" s="19">
        <v>90</v>
      </c>
      <c r="I29" s="19">
        <v>2025000000</v>
      </c>
      <c r="J29" s="19">
        <v>39395654.140000001</v>
      </c>
      <c r="K29" s="19">
        <v>81000</v>
      </c>
      <c r="L29" s="19">
        <v>20.81062976926783</v>
      </c>
      <c r="M29" s="19">
        <v>13.848600173012247</v>
      </c>
      <c r="N29" s="19">
        <v>13.848600173012247</v>
      </c>
      <c r="O29" s="19">
        <v>8.8911575402236824</v>
      </c>
      <c r="P29" s="19">
        <v>5.9228422833513905</v>
      </c>
    </row>
    <row r="30" spans="1:16" ht="14.5">
      <c r="A30" s="19">
        <v>5000</v>
      </c>
      <c r="B30" s="19">
        <v>1</v>
      </c>
      <c r="C30" s="19">
        <v>0.04</v>
      </c>
      <c r="D30" s="19">
        <v>4.13</v>
      </c>
      <c r="E30" s="19">
        <v>1.8</v>
      </c>
      <c r="F30" s="19">
        <v>1000</v>
      </c>
      <c r="G30" s="19">
        <v>0.1</v>
      </c>
      <c r="H30" s="19">
        <v>90</v>
      </c>
      <c r="I30" s="19">
        <v>506250000</v>
      </c>
      <c r="J30" s="19">
        <v>9848913.5360000003</v>
      </c>
      <c r="K30" s="19">
        <v>40500</v>
      </c>
      <c r="L30" s="19">
        <v>11.356878236603444</v>
      </c>
      <c r="M30" s="19">
        <v>8.9119042329308549</v>
      </c>
      <c r="N30" s="19">
        <v>8.9119042329308549</v>
      </c>
      <c r="O30" s="19">
        <v>6.5586115859802234</v>
      </c>
      <c r="P30" s="19">
        <v>4.7884038513337126</v>
      </c>
    </row>
    <row r="31" spans="1:16" ht="14.5">
      <c r="A31" s="19">
        <v>1000</v>
      </c>
      <c r="B31" s="19">
        <v>1</v>
      </c>
      <c r="C31" s="19">
        <v>0.04</v>
      </c>
      <c r="D31" s="19">
        <v>4.13</v>
      </c>
      <c r="E31" s="19">
        <v>1.8</v>
      </c>
      <c r="F31" s="19">
        <v>1000</v>
      </c>
      <c r="G31" s="19">
        <v>0.1</v>
      </c>
      <c r="H31" s="19">
        <v>90</v>
      </c>
      <c r="I31" s="19">
        <v>20250000</v>
      </c>
      <c r="J31" s="19">
        <v>393956.54139999999</v>
      </c>
      <c r="K31" s="19">
        <v>8100</v>
      </c>
      <c r="L31" s="19">
        <v>2.4506658535274073</v>
      </c>
      <c r="M31" s="19">
        <v>2.3136929719617632</v>
      </c>
      <c r="N31" s="19">
        <v>2.3136929719617632</v>
      </c>
      <c r="O31" s="19">
        <v>2.1165306997506472</v>
      </c>
      <c r="P31" s="19">
        <v>1.8909387561328466</v>
      </c>
    </row>
    <row r="32" spans="1:16" ht="14.5" hidden="1">
      <c r="A32" s="19">
        <v>500</v>
      </c>
      <c r="B32" s="19">
        <v>1</v>
      </c>
      <c r="C32" s="19">
        <v>0.04</v>
      </c>
      <c r="D32" s="19">
        <v>4.13</v>
      </c>
      <c r="E32" s="19">
        <v>1.8</v>
      </c>
      <c r="F32" s="19">
        <v>1000</v>
      </c>
      <c r="G32" s="19">
        <v>0.1</v>
      </c>
      <c r="H32" s="19">
        <v>90</v>
      </c>
      <c r="I32" s="19">
        <v>5062500</v>
      </c>
      <c r="J32" s="19">
        <v>98489.13536</v>
      </c>
      <c r="K32" s="19">
        <v>4050</v>
      </c>
      <c r="L32" s="19">
        <v>1.2375435577929779</v>
      </c>
      <c r="M32" s="19">
        <v>1.2016205569394909</v>
      </c>
      <c r="N32" s="19">
        <v>1.2016205569394909</v>
      </c>
      <c r="O32" s="19">
        <v>1.1461695141900425</v>
      </c>
      <c r="P32" s="19">
        <v>1.0766141713385109</v>
      </c>
    </row>
    <row r="33" spans="1:16" ht="14.5" hidden="1">
      <c r="A33" s="19">
        <v>250</v>
      </c>
      <c r="B33" s="19">
        <v>1</v>
      </c>
      <c r="C33" s="19">
        <v>0.04</v>
      </c>
      <c r="D33" s="19">
        <v>4.13</v>
      </c>
      <c r="E33" s="19">
        <v>1.8</v>
      </c>
      <c r="F33" s="19">
        <v>1000</v>
      </c>
      <c r="G33" s="19">
        <v>0.1</v>
      </c>
      <c r="H33" s="19">
        <v>90</v>
      </c>
      <c r="I33" s="19">
        <v>1265625</v>
      </c>
      <c r="J33" s="19">
        <v>24622.28384</v>
      </c>
      <c r="K33" s="19">
        <v>2025</v>
      </c>
      <c r="L33" s="19">
        <v>0.62187029545472705</v>
      </c>
      <c r="M33" s="19">
        <v>0.61266646338185182</v>
      </c>
      <c r="N33" s="19">
        <v>0.61266646338185182</v>
      </c>
      <c r="O33" s="19">
        <v>0.59791758648671445</v>
      </c>
      <c r="P33" s="19">
        <v>0.57842324299044079</v>
      </c>
    </row>
    <row r="34" spans="1:16" ht="14.5" hidden="1">
      <c r="A34" s="19">
        <v>100</v>
      </c>
      <c r="B34" s="19">
        <v>1</v>
      </c>
      <c r="C34" s="19">
        <v>0.04</v>
      </c>
      <c r="D34" s="19">
        <v>4.13</v>
      </c>
      <c r="E34" s="19">
        <v>1.8</v>
      </c>
      <c r="F34" s="19">
        <v>1000</v>
      </c>
      <c r="G34" s="19">
        <v>0.1</v>
      </c>
      <c r="H34" s="19">
        <v>90</v>
      </c>
      <c r="I34" s="19">
        <v>202500</v>
      </c>
      <c r="J34" s="19">
        <v>3939.5654140000001</v>
      </c>
      <c r="K34" s="19">
        <v>810</v>
      </c>
      <c r="L34" s="19">
        <v>0.24949773821901666</v>
      </c>
      <c r="M34" s="19">
        <v>0.24800298914282384</v>
      </c>
      <c r="N34" s="19">
        <v>0.24800298914282384</v>
      </c>
      <c r="O34" s="19">
        <v>0.24555114760403715</v>
      </c>
      <c r="P34" s="19">
        <v>0.24219890307439509</v>
      </c>
    </row>
    <row r="35" spans="1:16" ht="14.5" hidden="1">
      <c r="A35" s="19">
        <v>50</v>
      </c>
      <c r="B35" s="19">
        <v>1</v>
      </c>
      <c r="C35" s="19">
        <v>0.04</v>
      </c>
      <c r="D35" s="19">
        <v>4.13</v>
      </c>
      <c r="E35" s="19">
        <v>1.8</v>
      </c>
      <c r="F35" s="19">
        <v>1000</v>
      </c>
      <c r="G35" s="19">
        <v>0.1</v>
      </c>
      <c r="H35" s="19">
        <v>90</v>
      </c>
      <c r="I35" s="19">
        <v>50625</v>
      </c>
      <c r="J35" s="19">
        <v>984.8913536</v>
      </c>
      <c r="K35" s="19">
        <v>405</v>
      </c>
      <c r="L35" s="19">
        <v>0.12487430829447442</v>
      </c>
      <c r="M35" s="19">
        <v>0.12449874526340356</v>
      </c>
      <c r="N35" s="19">
        <v>0.12449874526340356</v>
      </c>
      <c r="O35" s="19">
        <v>0.12387780191371951</v>
      </c>
      <c r="P35" s="19">
        <v>0.12301881493516206</v>
      </c>
    </row>
    <row r="36" spans="1:16" ht="14.5" hidden="1">
      <c r="A36" s="19">
        <v>20</v>
      </c>
      <c r="B36" s="19">
        <v>1</v>
      </c>
      <c r="C36" s="19">
        <v>0.04</v>
      </c>
      <c r="D36" s="19">
        <v>4.13</v>
      </c>
      <c r="E36" s="19">
        <v>1.8</v>
      </c>
      <c r="F36" s="19">
        <v>1000</v>
      </c>
      <c r="G36" s="19">
        <v>0.1</v>
      </c>
      <c r="H36" s="19">
        <v>90</v>
      </c>
      <c r="I36" s="19">
        <v>8100</v>
      </c>
      <c r="J36" s="19">
        <v>157.58261659999999</v>
      </c>
      <c r="K36" s="19">
        <v>162</v>
      </c>
      <c r="L36" s="19">
        <v>4.9979877186616381E-2</v>
      </c>
      <c r="M36" s="19">
        <v>4.9919605811900185E-2</v>
      </c>
      <c r="N36" s="19">
        <v>4.9919605811900185E-2</v>
      </c>
      <c r="O36" s="19">
        <v>4.9819475903978727E-2</v>
      </c>
      <c r="P36" s="19">
        <v>4.9679966975311844E-2</v>
      </c>
    </row>
    <row r="37" spans="1:16" ht="14.5" hidden="1">
      <c r="A37" s="19">
        <v>10</v>
      </c>
      <c r="B37" s="19">
        <v>1</v>
      </c>
      <c r="C37" s="19">
        <v>0.04</v>
      </c>
      <c r="D37" s="19">
        <v>4.13</v>
      </c>
      <c r="E37" s="19">
        <v>1.8</v>
      </c>
      <c r="F37" s="19">
        <v>1000</v>
      </c>
      <c r="G37" s="19">
        <v>0.1</v>
      </c>
      <c r="H37" s="19">
        <v>90</v>
      </c>
      <c r="I37" s="19">
        <v>2025</v>
      </c>
      <c r="J37" s="19">
        <v>39.395654139999998</v>
      </c>
      <c r="K37" s="19">
        <v>81</v>
      </c>
      <c r="L37" s="19">
        <v>2.4994968284131301E-2</v>
      </c>
      <c r="M37" s="19">
        <v>2.4979885281910749E-2</v>
      </c>
      <c r="N37" s="19">
        <v>2.4979885281910749E-2</v>
      </c>
      <c r="O37" s="19">
        <v>2.4954787356278315E-2</v>
      </c>
      <c r="P37" s="19">
        <v>2.4919734868901137E-2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Allocation Calculator</vt:lpstr>
      <vt:lpstr>Sample Allocation Visualization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Cathal Doherty</dc:creator>
  <cp:lastModifiedBy>Cathal Doherty</cp:lastModifiedBy>
  <dcterms:created xsi:type="dcterms:W3CDTF">2024-12-02T14:13:13Z</dcterms:created>
  <dcterms:modified xsi:type="dcterms:W3CDTF">2024-12-02T14:13:13Z</dcterms:modified>
</cp:coreProperties>
</file>